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14055" windowHeight="12720" activeTab="0"/>
  </bookViews>
  <sheets>
    <sheet name="（表一）資產負債表" sheetId="1" r:id="rId1"/>
    <sheet name="（表二）現金流量表" sheetId="2" r:id="rId2"/>
    <sheet name="（表三）股票投資總結" sheetId="3" r:id="rId3"/>
  </sheets>
  <definedNames/>
  <calcPr fullCalcOnLoad="1"/>
</workbook>
</file>

<file path=xl/sharedStrings.xml><?xml version="1.0" encoding="utf-8"?>
<sst xmlns="http://schemas.openxmlformats.org/spreadsheetml/2006/main" count="96" uniqueCount="84">
  <si>
    <t>（表三）股票投資總結</t>
  </si>
  <si>
    <t>（表二）現金流量表</t>
  </si>
  <si>
    <t>（表一）資產負債表</t>
  </si>
  <si>
    <t>請於綠格內填入股票基本資料</t>
  </si>
  <si>
    <t>請於藍格內輸入金額</t>
  </si>
  <si>
    <t>請於藍格內填入股價股息資料</t>
  </si>
  <si>
    <t>股票代號</t>
  </si>
  <si>
    <t>名稱</t>
  </si>
  <si>
    <t>買入日期#</t>
  </si>
  <si>
    <t>股數</t>
  </si>
  <si>
    <t>買入價或2015年12月底股價（元）</t>
  </si>
  <si>
    <t>2016年12月底股價或賣出價（元）</t>
  </si>
  <si>
    <t>起始市值（元）</t>
  </si>
  <si>
    <t>最後市值（元）</t>
  </si>
  <si>
    <t>賺蝕（元）</t>
  </si>
  <si>
    <t>股息（元）</t>
  </si>
  <si>
    <t>賣出日期</t>
  </si>
  <si>
    <t>套現金額（元）</t>
  </si>
  <si>
    <t/>
  </si>
  <si>
    <t>匯豐</t>
  </si>
  <si>
    <t>恒生</t>
  </si>
  <si>
    <t>中移動</t>
  </si>
  <si>
    <t>中銀香港</t>
  </si>
  <si>
    <t>總計</t>
  </si>
  <si>
    <t>2015年底</t>
  </si>
  <si>
    <t>2016年底</t>
  </si>
  <si>
    <t>資產</t>
  </si>
  <si>
    <t>金額（元）</t>
  </si>
  <si>
    <t>現金流入</t>
  </si>
  <si>
    <t>變幅</t>
  </si>
  <si>
    <t>工資</t>
  </si>
  <si>
    <t>流動資產</t>
  </si>
  <si>
    <t>現金</t>
  </si>
  <si>
    <t>持股市值+套現金額</t>
  </si>
  <si>
    <t>其他工作收入</t>
  </si>
  <si>
    <t>港元存款</t>
  </si>
  <si>
    <t>主動收入小計</t>
  </si>
  <si>
    <t>外幣存款</t>
  </si>
  <si>
    <t>利息收入</t>
  </si>
  <si>
    <t>保單現金價值</t>
  </si>
  <si>
    <t>房地產</t>
  </si>
  <si>
    <t>住宅</t>
  </si>
  <si>
    <t>投資收入</t>
  </si>
  <si>
    <t>商舖</t>
  </si>
  <si>
    <t>租金收入</t>
  </si>
  <si>
    <t>保單收入</t>
  </si>
  <si>
    <t>其他</t>
  </si>
  <si>
    <t>其他物業</t>
  </si>
  <si>
    <t>投資</t>
  </si>
  <si>
    <t>股票</t>
  </si>
  <si>
    <t>被動收入小計</t>
  </si>
  <si>
    <t>基金</t>
  </si>
  <si>
    <t>其他投資</t>
  </si>
  <si>
    <t>個人財產</t>
  </si>
  <si>
    <t>汽車</t>
  </si>
  <si>
    <t>金飾及貴重品</t>
  </si>
  <si>
    <t>總資產</t>
  </si>
  <si>
    <t>恒生指數（點）</t>
  </si>
  <si>
    <t>總收入</t>
  </si>
  <si>
    <t>負債</t>
  </si>
  <si>
    <t>短期負債</t>
  </si>
  <si>
    <t>信用卡結欠</t>
  </si>
  <si>
    <t>1年內分期貸款</t>
  </si>
  <si>
    <t>長期負債</t>
  </si>
  <si>
    <t>樓宇按揭</t>
  </si>
  <si>
    <t>學生貸款</t>
  </si>
  <si>
    <t>#若於2016年以前買入，請填上2015年12月</t>
  </si>
  <si>
    <t>總負債</t>
  </si>
  <si>
    <t>現金流出</t>
  </si>
  <si>
    <t>資產淨值（即總資產-總負債）</t>
  </si>
  <si>
    <t>固定支出</t>
  </si>
  <si>
    <t>租金支出</t>
  </si>
  <si>
    <t>定期還款</t>
  </si>
  <si>
    <t>保險供款</t>
  </si>
  <si>
    <t>交通費用</t>
  </si>
  <si>
    <t>非固定支出</t>
  </si>
  <si>
    <t>娛樂</t>
  </si>
  <si>
    <t>餐飲</t>
  </si>
  <si>
    <t>通訊</t>
  </si>
  <si>
    <t>水電煤雜費</t>
  </si>
  <si>
    <t>醫療</t>
  </si>
  <si>
    <t>總支出</t>
  </si>
  <si>
    <t>現金流入-現金流出</t>
  </si>
  <si>
    <t>被動收入-總支出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</si>
</sst>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&quot;年&quot;m&quot;月&quot;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'Arial'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'Arial'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3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10" fontId="3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0" fontId="3" fillId="36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3" fontId="3" fillId="35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3" fontId="3" fillId="37" borderId="0" xfId="0" applyNumberFormat="1" applyFont="1" applyFill="1" applyAlignment="1">
      <alignment/>
    </xf>
    <xf numFmtId="3" fontId="3" fillId="36" borderId="0" xfId="0" applyNumberFormat="1" applyFont="1" applyFill="1" applyAlignment="1">
      <alignment horizontal="right"/>
    </xf>
    <xf numFmtId="10" fontId="3" fillId="38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3" fontId="3" fillId="39" borderId="0" xfId="0" applyNumberFormat="1" applyFont="1" applyFill="1" applyAlignment="1">
      <alignment/>
    </xf>
    <xf numFmtId="3" fontId="3" fillId="40" borderId="0" xfId="0" applyNumberFormat="1" applyFont="1" applyFill="1" applyAlignment="1">
      <alignment horizontal="right"/>
    </xf>
    <xf numFmtId="10" fontId="3" fillId="39" borderId="0" xfId="0" applyNumberFormat="1" applyFont="1" applyFill="1" applyAlignment="1">
      <alignment/>
    </xf>
    <xf numFmtId="10" fontId="3" fillId="40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3" fontId="3" fillId="40" borderId="0" xfId="0" applyNumberFormat="1" applyFont="1" applyFill="1" applyAlignment="1">
      <alignment/>
    </xf>
    <xf numFmtId="10" fontId="3" fillId="40" borderId="0" xfId="0" applyNumberFormat="1" applyFont="1" applyFill="1" applyAlignment="1">
      <alignment horizontal="right"/>
    </xf>
    <xf numFmtId="10" fontId="3" fillId="36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" fillId="35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31"/>
  <sheetViews>
    <sheetView tabSelected="1" zoomScalePageLayoutView="0" workbookViewId="0" topLeftCell="A1">
      <selection activeCell="G26" sqref="G26"/>
    </sheetView>
  </sheetViews>
  <sheetFormatPr defaultColWidth="14.421875" defaultRowHeight="15.75" customHeight="1"/>
  <sheetData>
    <row r="1" spans="1:5" ht="15.75" customHeight="1">
      <c r="A1" s="42" t="s">
        <v>2</v>
      </c>
      <c r="B1" s="41"/>
      <c r="C1" s="40" t="s">
        <v>4</v>
      </c>
      <c r="D1" s="41"/>
      <c r="E1" s="12"/>
    </row>
    <row r="2" spans="1:6" ht="15.75" customHeight="1">
      <c r="A2" s="12"/>
      <c r="B2" s="12"/>
      <c r="C2" s="12" t="s">
        <v>24</v>
      </c>
      <c r="D2" s="12" t="s">
        <v>25</v>
      </c>
      <c r="E2" s="12"/>
      <c r="F2" s="12"/>
    </row>
    <row r="3" spans="1:6" ht="15.75" customHeight="1">
      <c r="A3" s="1" t="s">
        <v>26</v>
      </c>
      <c r="B3" s="12"/>
      <c r="C3" s="2" t="s">
        <v>27</v>
      </c>
      <c r="D3" s="2" t="s">
        <v>27</v>
      </c>
      <c r="E3" s="12" t="s">
        <v>29</v>
      </c>
      <c r="F3" s="12"/>
    </row>
    <row r="4" spans="1:6" ht="15.75" customHeight="1">
      <c r="A4" s="12" t="s">
        <v>31</v>
      </c>
      <c r="B4" s="12" t="s">
        <v>32</v>
      </c>
      <c r="C4" s="15">
        <v>10000</v>
      </c>
      <c r="D4" s="15">
        <v>13000</v>
      </c>
      <c r="E4" s="16">
        <f aca="true" t="shared" si="0" ref="E4:E17">(D4-C4)/C4</f>
        <v>0.3</v>
      </c>
      <c r="F4" s="12"/>
    </row>
    <row r="5" spans="1:6" ht="15.75" customHeight="1">
      <c r="A5" s="12"/>
      <c r="B5" s="12" t="s">
        <v>35</v>
      </c>
      <c r="C5" s="19">
        <v>200000</v>
      </c>
      <c r="D5" s="19">
        <v>320000</v>
      </c>
      <c r="E5" s="16">
        <f t="shared" si="0"/>
        <v>0.6</v>
      </c>
      <c r="F5" s="12"/>
    </row>
    <row r="6" spans="1:6" ht="15.75" customHeight="1">
      <c r="A6" s="12"/>
      <c r="B6" s="12" t="s">
        <v>37</v>
      </c>
      <c r="C6" s="19">
        <v>200000</v>
      </c>
      <c r="D6" s="19">
        <v>210000</v>
      </c>
      <c r="E6" s="16">
        <f t="shared" si="0"/>
        <v>0.05</v>
      </c>
      <c r="F6" s="12"/>
    </row>
    <row r="7" spans="1:6" ht="15.75" customHeight="1">
      <c r="A7" s="12"/>
      <c r="B7" s="12" t="s">
        <v>39</v>
      </c>
      <c r="C7" s="19">
        <v>600000</v>
      </c>
      <c r="D7" s="19">
        <v>650000</v>
      </c>
      <c r="E7" s="16">
        <f t="shared" si="0"/>
        <v>0.08333333333333333</v>
      </c>
      <c r="F7" s="12"/>
    </row>
    <row r="8" spans="1:6" ht="15.75" customHeight="1">
      <c r="A8" s="12" t="s">
        <v>40</v>
      </c>
      <c r="B8" s="12" t="s">
        <v>41</v>
      </c>
      <c r="C8" s="19">
        <v>5000000</v>
      </c>
      <c r="D8" s="19">
        <v>6200000</v>
      </c>
      <c r="E8" s="16">
        <f t="shared" si="0"/>
        <v>0.24</v>
      </c>
      <c r="F8" s="12"/>
    </row>
    <row r="9" spans="1:6" ht="15.75" customHeight="1">
      <c r="A9" s="12"/>
      <c r="B9" s="12" t="s">
        <v>43</v>
      </c>
      <c r="C9" s="14">
        <v>3000000</v>
      </c>
      <c r="D9" s="21">
        <v>3400000</v>
      </c>
      <c r="E9" s="16">
        <f t="shared" si="0"/>
        <v>0.13333333333333333</v>
      </c>
      <c r="F9" s="12"/>
    </row>
    <row r="10" spans="1:6" ht="15.75" customHeight="1">
      <c r="A10" s="12"/>
      <c r="B10" s="12" t="s">
        <v>47</v>
      </c>
      <c r="C10" s="14">
        <v>250000</v>
      </c>
      <c r="D10" s="21">
        <v>290000</v>
      </c>
      <c r="E10" s="16">
        <f t="shared" si="0"/>
        <v>0.16</v>
      </c>
      <c r="F10" s="12"/>
    </row>
    <row r="11" spans="1:6" ht="15.75" customHeight="1">
      <c r="A11" s="12" t="s">
        <v>48</v>
      </c>
      <c r="B11" s="12" t="s">
        <v>49</v>
      </c>
      <c r="C11" s="14">
        <v>400000</v>
      </c>
      <c r="D11" s="14">
        <v>320000</v>
      </c>
      <c r="E11" s="16">
        <f t="shared" si="0"/>
        <v>-0.2</v>
      </c>
      <c r="F11" s="12"/>
    </row>
    <row r="12" spans="1:6" ht="15.75" customHeight="1">
      <c r="A12" s="12"/>
      <c r="B12" s="12" t="s">
        <v>51</v>
      </c>
      <c r="C12" s="14">
        <v>110000</v>
      </c>
      <c r="D12" s="14">
        <v>130000</v>
      </c>
      <c r="E12" s="16">
        <f t="shared" si="0"/>
        <v>0.18181818181818182</v>
      </c>
      <c r="F12" s="12"/>
    </row>
    <row r="13" spans="1:6" ht="15.75" customHeight="1">
      <c r="A13" s="12"/>
      <c r="B13" s="12" t="s">
        <v>52</v>
      </c>
      <c r="C13" s="14">
        <v>70000</v>
      </c>
      <c r="D13" s="14">
        <v>70500</v>
      </c>
      <c r="E13" s="16">
        <f t="shared" si="0"/>
        <v>0.007142857142857143</v>
      </c>
      <c r="F13" s="12"/>
    </row>
    <row r="14" spans="1:6" ht="15.75" customHeight="1">
      <c r="A14" s="12" t="s">
        <v>53</v>
      </c>
      <c r="B14" s="12" t="s">
        <v>54</v>
      </c>
      <c r="C14" s="21">
        <v>210000</v>
      </c>
      <c r="D14" s="21">
        <v>190000</v>
      </c>
      <c r="E14" s="16">
        <f t="shared" si="0"/>
        <v>-0.09523809523809523</v>
      </c>
      <c r="F14" s="12"/>
    </row>
    <row r="15" spans="1:6" ht="15.75" customHeight="1">
      <c r="A15" s="12"/>
      <c r="B15" s="12" t="s">
        <v>55</v>
      </c>
      <c r="C15" s="14">
        <v>100000</v>
      </c>
      <c r="D15" s="14">
        <v>110000</v>
      </c>
      <c r="E15" s="16">
        <f t="shared" si="0"/>
        <v>0.1</v>
      </c>
      <c r="F15" s="12"/>
    </row>
    <row r="16" spans="1:6" ht="15.75" customHeight="1">
      <c r="A16" s="12"/>
      <c r="B16" s="12" t="s">
        <v>46</v>
      </c>
      <c r="C16" s="14">
        <v>115000</v>
      </c>
      <c r="D16" s="14">
        <v>70000</v>
      </c>
      <c r="E16" s="16">
        <f t="shared" si="0"/>
        <v>-0.391304347826087</v>
      </c>
      <c r="F16" s="12"/>
    </row>
    <row r="17" spans="1:6" ht="15.75" customHeight="1">
      <c r="A17" s="12" t="s">
        <v>56</v>
      </c>
      <c r="B17" s="12"/>
      <c r="C17" s="18">
        <f>SUM(C4:C16)</f>
        <v>10265000</v>
      </c>
      <c r="D17" s="18">
        <f>SUM(D4:D16)</f>
        <v>11973500</v>
      </c>
      <c r="E17" s="16">
        <f t="shared" si="0"/>
        <v>0.16643935703848028</v>
      </c>
      <c r="F17" s="12"/>
    </row>
    <row r="18" spans="1:6" ht="15.75" customHeight="1">
      <c r="A18" s="12"/>
      <c r="B18" s="12"/>
      <c r="C18" s="20"/>
      <c r="D18" s="20"/>
      <c r="E18" s="12"/>
      <c r="F18" s="12"/>
    </row>
    <row r="19" spans="1:6" ht="15.75" customHeight="1">
      <c r="A19" s="12"/>
      <c r="B19" s="12"/>
      <c r="C19" s="20"/>
      <c r="D19" s="20"/>
      <c r="E19" s="12"/>
      <c r="F19" s="12"/>
    </row>
    <row r="20" spans="1:6" ht="15.75" customHeight="1">
      <c r="A20" s="1" t="s">
        <v>59</v>
      </c>
      <c r="B20" s="12"/>
      <c r="C20" s="20"/>
      <c r="D20" s="20"/>
      <c r="E20" s="12"/>
      <c r="F20" s="12"/>
    </row>
    <row r="21" spans="1:6" ht="15.75" customHeight="1">
      <c r="A21" s="12" t="s">
        <v>60</v>
      </c>
      <c r="B21" s="12" t="s">
        <v>61</v>
      </c>
      <c r="C21" s="19">
        <v>40000</v>
      </c>
      <c r="D21" s="19">
        <v>32000</v>
      </c>
      <c r="E21" s="16">
        <f aca="true" t="shared" si="1" ref="E21:E27">(D21-C21)/C21</f>
        <v>-0.2</v>
      </c>
      <c r="F21" s="12"/>
    </row>
    <row r="22" spans="1:6" ht="15.75" customHeight="1">
      <c r="A22" s="12"/>
      <c r="B22" s="12" t="s">
        <v>62</v>
      </c>
      <c r="C22" s="19">
        <v>100000</v>
      </c>
      <c r="D22" s="19">
        <v>98000</v>
      </c>
      <c r="E22" s="16">
        <f t="shared" si="1"/>
        <v>-0.02</v>
      </c>
      <c r="F22" s="12"/>
    </row>
    <row r="23" spans="1:6" ht="15.75" customHeight="1">
      <c r="A23" s="12"/>
      <c r="B23" s="12" t="s">
        <v>46</v>
      </c>
      <c r="C23" s="19">
        <v>10000</v>
      </c>
      <c r="D23" s="19">
        <v>16000</v>
      </c>
      <c r="E23" s="16">
        <f t="shared" si="1"/>
        <v>0.6</v>
      </c>
      <c r="F23" s="12"/>
    </row>
    <row r="24" spans="1:6" ht="15.75" customHeight="1">
      <c r="A24" s="12" t="s">
        <v>63</v>
      </c>
      <c r="B24" s="12" t="s">
        <v>64</v>
      </c>
      <c r="C24" s="19">
        <v>3000000</v>
      </c>
      <c r="D24" s="19">
        <v>2600000</v>
      </c>
      <c r="E24" s="16">
        <f t="shared" si="1"/>
        <v>-0.13333333333333333</v>
      </c>
      <c r="F24" s="12"/>
    </row>
    <row r="25" spans="1:6" ht="15.75" customHeight="1">
      <c r="A25" s="12"/>
      <c r="B25" s="12" t="s">
        <v>65</v>
      </c>
      <c r="C25" s="19">
        <v>10000</v>
      </c>
      <c r="D25" s="19">
        <v>2000</v>
      </c>
      <c r="E25" s="16">
        <f t="shared" si="1"/>
        <v>-0.8</v>
      </c>
      <c r="F25" s="12"/>
    </row>
    <row r="26" spans="1:6" ht="15.75" customHeight="1">
      <c r="A26" s="12"/>
      <c r="B26" s="12" t="s">
        <v>46</v>
      </c>
      <c r="C26" s="14">
        <v>80000</v>
      </c>
      <c r="D26" s="14">
        <v>120000</v>
      </c>
      <c r="E26" s="16">
        <f t="shared" si="1"/>
        <v>0.5</v>
      </c>
      <c r="F26" s="12"/>
    </row>
    <row r="27" spans="1:6" ht="15.75" customHeight="1">
      <c r="A27" s="12" t="s">
        <v>67</v>
      </c>
      <c r="B27" s="12"/>
      <c r="C27" s="23">
        <f>SUM(C21:C26)</f>
        <v>3240000</v>
      </c>
      <c r="D27" s="23">
        <f>SUM(D21:D26)</f>
        <v>2868000</v>
      </c>
      <c r="E27" s="16">
        <f t="shared" si="1"/>
        <v>-0.11481481481481481</v>
      </c>
      <c r="F27" s="12"/>
    </row>
    <row r="28" spans="1:6" ht="15.75" customHeight="1">
      <c r="A28" s="12"/>
      <c r="B28" s="12"/>
      <c r="C28" s="20"/>
      <c r="D28" s="20"/>
      <c r="E28" s="12"/>
      <c r="F28" s="12"/>
    </row>
    <row r="29" spans="1:6" ht="15.75" customHeight="1">
      <c r="A29" s="12" t="s">
        <v>69</v>
      </c>
      <c r="B29" s="12"/>
      <c r="C29" s="23">
        <f>C17-C27</f>
        <v>7025000</v>
      </c>
      <c r="D29" s="23">
        <f>D17-D27</f>
        <v>9105500</v>
      </c>
      <c r="E29" s="16">
        <f>(D29-C29)/C29</f>
        <v>0.2961565836298932</v>
      </c>
      <c r="F29" s="12"/>
    </row>
    <row r="30" spans="1:6" ht="15.75" customHeight="1">
      <c r="A30" s="12"/>
      <c r="B30" s="12"/>
      <c r="C30" s="12"/>
      <c r="D30" s="12"/>
      <c r="E30" s="12"/>
      <c r="F30" s="12"/>
    </row>
    <row r="31" spans="1:6" ht="15.75" customHeight="1">
      <c r="A31" s="12"/>
      <c r="B31" s="12"/>
      <c r="C31" s="12"/>
      <c r="D31" s="12"/>
      <c r="E31" s="12"/>
      <c r="F31" s="12"/>
    </row>
  </sheetData>
  <sheetProtection/>
  <mergeCells count="2">
    <mergeCell ref="C1:D1"/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F35"/>
  <sheetViews>
    <sheetView zoomScalePageLayoutView="0" workbookViewId="0" topLeftCell="A1">
      <selection activeCell="F18" sqref="F18"/>
    </sheetView>
  </sheetViews>
  <sheetFormatPr defaultColWidth="14.421875" defaultRowHeight="15.75" customHeight="1"/>
  <sheetData>
    <row r="1" spans="1:5" ht="15.75" customHeight="1">
      <c r="A1" s="42" t="s">
        <v>1</v>
      </c>
      <c r="B1" s="41"/>
      <c r="C1" s="40" t="s">
        <v>4</v>
      </c>
      <c r="D1" s="41"/>
      <c r="E1" s="12"/>
    </row>
    <row r="2" spans="1:6" ht="15.75" customHeight="1">
      <c r="A2" s="12"/>
      <c r="B2" s="12"/>
      <c r="C2" s="12" t="s">
        <v>24</v>
      </c>
      <c r="D2" s="12" t="s">
        <v>25</v>
      </c>
      <c r="E2" s="12"/>
      <c r="F2" s="12"/>
    </row>
    <row r="3" spans="1:6" ht="15.75" customHeight="1">
      <c r="A3" s="1" t="s">
        <v>28</v>
      </c>
      <c r="B3" s="12"/>
      <c r="C3" s="2" t="s">
        <v>27</v>
      </c>
      <c r="D3" s="2" t="s">
        <v>27</v>
      </c>
      <c r="E3" s="12" t="s">
        <v>29</v>
      </c>
      <c r="F3" s="12"/>
    </row>
    <row r="4" spans="2:6" ht="15.75" customHeight="1">
      <c r="B4" s="12" t="s">
        <v>30</v>
      </c>
      <c r="C4" s="14">
        <v>27000</v>
      </c>
      <c r="D4" s="14">
        <v>30000</v>
      </c>
      <c r="E4" s="16">
        <f>(D4-C4)/C4</f>
        <v>0.1111111111111111</v>
      </c>
      <c r="F4" s="12"/>
    </row>
    <row r="5" spans="1:6" ht="15.75" customHeight="1">
      <c r="A5" s="12"/>
      <c r="B5" s="12" t="s">
        <v>34</v>
      </c>
      <c r="C5" s="14">
        <v>2500</v>
      </c>
      <c r="D5" s="14">
        <v>2500</v>
      </c>
      <c r="E5" s="16">
        <f>(D5-C5)/C5</f>
        <v>0</v>
      </c>
      <c r="F5" s="12"/>
    </row>
    <row r="6" spans="1:6" ht="15.75" customHeight="1">
      <c r="A6" s="12"/>
      <c r="B6" s="12" t="s">
        <v>36</v>
      </c>
      <c r="C6" s="18">
        <f>C4+C5</f>
        <v>29500</v>
      </c>
      <c r="D6" s="18">
        <f>D4+D5</f>
        <v>32500</v>
      </c>
      <c r="E6" s="16">
        <f>(D6-C6)/C6</f>
        <v>0.1016949152542373</v>
      </c>
      <c r="F6" s="12"/>
    </row>
    <row r="7" spans="1:6" ht="15.75" customHeight="1">
      <c r="A7" s="12"/>
      <c r="B7" s="12"/>
      <c r="C7" s="20"/>
      <c r="D7" s="20"/>
      <c r="E7" s="12"/>
      <c r="F7" s="12"/>
    </row>
    <row r="8" spans="1:6" ht="15.75" customHeight="1">
      <c r="A8" s="12"/>
      <c r="B8" s="12" t="s">
        <v>38</v>
      </c>
      <c r="C8" s="14">
        <v>12000</v>
      </c>
      <c r="D8" s="14">
        <v>19000</v>
      </c>
      <c r="E8" s="16">
        <f aca="true" t="shared" si="0" ref="E8:E14">(D8-C8)/C8</f>
        <v>0.5833333333333334</v>
      </c>
      <c r="F8" s="12"/>
    </row>
    <row r="9" spans="1:6" ht="15.75" customHeight="1">
      <c r="A9" s="12"/>
      <c r="B9" s="12" t="s">
        <v>42</v>
      </c>
      <c r="C9" s="14">
        <v>4000</v>
      </c>
      <c r="D9" s="14">
        <v>2500</v>
      </c>
      <c r="E9" s="16">
        <f t="shared" si="0"/>
        <v>-0.375</v>
      </c>
      <c r="F9" s="12"/>
    </row>
    <row r="10" spans="1:6" ht="15.75" customHeight="1">
      <c r="A10" s="12"/>
      <c r="B10" s="12" t="s">
        <v>44</v>
      </c>
      <c r="C10" s="14">
        <v>16000</v>
      </c>
      <c r="D10" s="14">
        <v>18000</v>
      </c>
      <c r="E10" s="16">
        <f t="shared" si="0"/>
        <v>0.125</v>
      </c>
      <c r="F10" s="12"/>
    </row>
    <row r="11" spans="1:6" ht="15.75" customHeight="1">
      <c r="A11" s="12"/>
      <c r="B11" s="12" t="s">
        <v>45</v>
      </c>
      <c r="C11" s="14">
        <v>3000</v>
      </c>
      <c r="D11" s="14">
        <v>5000</v>
      </c>
      <c r="E11" s="16">
        <f t="shared" si="0"/>
        <v>0.6666666666666666</v>
      </c>
      <c r="F11" s="12"/>
    </row>
    <row r="12" spans="1:6" ht="15.75" customHeight="1">
      <c r="A12" s="12"/>
      <c r="B12" s="12" t="s">
        <v>46</v>
      </c>
      <c r="C12" s="14">
        <v>1000</v>
      </c>
      <c r="D12" s="14">
        <v>800</v>
      </c>
      <c r="E12" s="16">
        <f t="shared" si="0"/>
        <v>-0.2</v>
      </c>
      <c r="F12" s="12"/>
    </row>
    <row r="13" spans="1:6" ht="15.75" customHeight="1">
      <c r="A13" s="12"/>
      <c r="B13" s="12" t="s">
        <v>50</v>
      </c>
      <c r="C13" s="23">
        <f>SUM(C8:C12)</f>
        <v>36000</v>
      </c>
      <c r="D13" s="23">
        <f>SUM(D8:D12)</f>
        <v>45300</v>
      </c>
      <c r="E13" s="16">
        <f t="shared" si="0"/>
        <v>0.25833333333333336</v>
      </c>
      <c r="F13" s="12"/>
    </row>
    <row r="14" spans="1:6" ht="15.75" customHeight="1">
      <c r="A14" s="12"/>
      <c r="B14" s="12" t="s">
        <v>58</v>
      </c>
      <c r="C14" s="27">
        <f>C6+C13</f>
        <v>65500</v>
      </c>
      <c r="D14" s="27">
        <f>D6+D13</f>
        <v>77800</v>
      </c>
      <c r="E14" s="29">
        <f t="shared" si="0"/>
        <v>0.18778625954198475</v>
      </c>
      <c r="F14" s="12"/>
    </row>
    <row r="15" spans="1:6" ht="15.75" customHeight="1">
      <c r="A15" s="12"/>
      <c r="B15" s="12"/>
      <c r="C15" s="30"/>
      <c r="D15" s="20"/>
      <c r="E15" s="12"/>
      <c r="F15" s="12"/>
    </row>
    <row r="16" spans="1:6" ht="15.75" customHeight="1">
      <c r="A16" s="1" t="s">
        <v>68</v>
      </c>
      <c r="B16" s="12"/>
      <c r="C16" s="20"/>
      <c r="D16" s="20"/>
      <c r="E16" s="12"/>
      <c r="F16" s="12"/>
    </row>
    <row r="17" spans="1:6" ht="15.75" customHeight="1">
      <c r="A17" s="12" t="s">
        <v>70</v>
      </c>
      <c r="B17" s="12" t="s">
        <v>71</v>
      </c>
      <c r="C17" s="14">
        <v>5000</v>
      </c>
      <c r="D17" s="14">
        <v>6000</v>
      </c>
      <c r="E17" s="16">
        <f aca="true" t="shared" si="1" ref="E17:E27">(D17-C17)/C17</f>
        <v>0.2</v>
      </c>
      <c r="F17" s="12"/>
    </row>
    <row r="18" spans="1:6" ht="15.75" customHeight="1">
      <c r="A18" s="12"/>
      <c r="B18" s="12" t="s">
        <v>72</v>
      </c>
      <c r="C18" s="14">
        <v>14000</v>
      </c>
      <c r="D18" s="14">
        <v>14000</v>
      </c>
      <c r="E18" s="16">
        <f t="shared" si="1"/>
        <v>0</v>
      </c>
      <c r="F18" s="12"/>
    </row>
    <row r="19" spans="1:6" ht="15.75" customHeight="1">
      <c r="A19" s="12"/>
      <c r="B19" s="12" t="s">
        <v>73</v>
      </c>
      <c r="C19" s="14">
        <v>3000</v>
      </c>
      <c r="D19" s="14">
        <v>4200</v>
      </c>
      <c r="E19" s="16">
        <f t="shared" si="1"/>
        <v>0.4</v>
      </c>
      <c r="F19" s="12"/>
    </row>
    <row r="20" spans="1:6" ht="15.75" customHeight="1">
      <c r="A20" s="12"/>
      <c r="B20" s="12" t="s">
        <v>74</v>
      </c>
      <c r="C20" s="14">
        <v>1600</v>
      </c>
      <c r="D20" s="14">
        <v>2000</v>
      </c>
      <c r="E20" s="16">
        <f t="shared" si="1"/>
        <v>0.25</v>
      </c>
      <c r="F20" s="12"/>
    </row>
    <row r="21" spans="1:6" ht="15.75" customHeight="1">
      <c r="A21" s="12" t="s">
        <v>75</v>
      </c>
      <c r="B21" s="12" t="s">
        <v>76</v>
      </c>
      <c r="C21" s="14">
        <v>8000</v>
      </c>
      <c r="D21" s="14">
        <v>5000</v>
      </c>
      <c r="E21" s="16">
        <f t="shared" si="1"/>
        <v>-0.375</v>
      </c>
      <c r="F21" s="12"/>
    </row>
    <row r="22" spans="1:6" ht="15.75" customHeight="1">
      <c r="A22" s="12"/>
      <c r="B22" s="12" t="s">
        <v>77</v>
      </c>
      <c r="C22" s="14">
        <v>5000</v>
      </c>
      <c r="D22" s="14">
        <v>6000</v>
      </c>
      <c r="E22" s="16">
        <f t="shared" si="1"/>
        <v>0.2</v>
      </c>
      <c r="F22" s="12"/>
    </row>
    <row r="23" spans="1:6" ht="15.75" customHeight="1">
      <c r="A23" s="12"/>
      <c r="B23" s="3" t="s">
        <v>78</v>
      </c>
      <c r="C23" s="14">
        <v>1000</v>
      </c>
      <c r="D23" s="14">
        <v>1600</v>
      </c>
      <c r="E23" s="16">
        <f t="shared" si="1"/>
        <v>0.6</v>
      </c>
      <c r="F23" s="12"/>
    </row>
    <row r="24" spans="1:6" ht="15.75" customHeight="1">
      <c r="A24" s="12"/>
      <c r="B24" s="12" t="s">
        <v>79</v>
      </c>
      <c r="C24" s="14">
        <v>1500</v>
      </c>
      <c r="D24" s="14">
        <v>2000</v>
      </c>
      <c r="E24" s="16">
        <f t="shared" si="1"/>
        <v>0.3333333333333333</v>
      </c>
      <c r="F24" s="12"/>
    </row>
    <row r="25" spans="1:6" ht="15.75" customHeight="1">
      <c r="A25" s="12"/>
      <c r="B25" s="12" t="s">
        <v>80</v>
      </c>
      <c r="C25" s="14">
        <v>1000</v>
      </c>
      <c r="D25" s="14">
        <v>800</v>
      </c>
      <c r="E25" s="16">
        <f t="shared" si="1"/>
        <v>-0.2</v>
      </c>
      <c r="F25" s="12"/>
    </row>
    <row r="26" spans="1:6" ht="15.75" customHeight="1">
      <c r="A26" s="12"/>
      <c r="B26" s="12" t="s">
        <v>46</v>
      </c>
      <c r="C26" s="14">
        <v>3000</v>
      </c>
      <c r="D26" s="14">
        <v>2000</v>
      </c>
      <c r="E26" s="16">
        <f t="shared" si="1"/>
        <v>-0.3333333333333333</v>
      </c>
      <c r="F26" s="12"/>
    </row>
    <row r="27" spans="1:6" ht="15.75" customHeight="1">
      <c r="A27" s="12"/>
      <c r="B27" s="12" t="s">
        <v>81</v>
      </c>
      <c r="C27" s="27">
        <f>SUM(C17:C26)</f>
        <v>43100</v>
      </c>
      <c r="D27" s="27">
        <f>SUM(D17:D26)</f>
        <v>43600</v>
      </c>
      <c r="E27" s="29">
        <f t="shared" si="1"/>
        <v>0.01160092807424594</v>
      </c>
      <c r="F27" s="12"/>
    </row>
    <row r="28" spans="1:6" ht="15.75" customHeight="1">
      <c r="A28" s="12"/>
      <c r="B28" s="12"/>
      <c r="C28" s="12"/>
      <c r="D28" s="12"/>
      <c r="E28" s="12"/>
      <c r="F28" s="12"/>
    </row>
    <row r="29" spans="1:6" ht="15.75" customHeight="1">
      <c r="A29" s="12"/>
      <c r="B29" s="12"/>
      <c r="C29" s="12"/>
      <c r="D29" s="12"/>
      <c r="E29" s="12"/>
      <c r="F29" s="12"/>
    </row>
    <row r="30" spans="1:6" ht="15.75" customHeight="1">
      <c r="A30" s="43" t="s">
        <v>82</v>
      </c>
      <c r="B30" s="41"/>
      <c r="C30" s="31">
        <f>C14-C27</f>
        <v>22400</v>
      </c>
      <c r="D30" s="31">
        <f>D14-D27</f>
        <v>34200</v>
      </c>
      <c r="E30" s="32">
        <f>(D30-C30)/C30</f>
        <v>0.5267857142857143</v>
      </c>
      <c r="F30" s="12"/>
    </row>
    <row r="31" spans="1:6" ht="15.75" customHeight="1">
      <c r="A31" s="44" t="s">
        <v>83</v>
      </c>
      <c r="B31" s="41"/>
      <c r="C31" s="18">
        <f>C13-C27</f>
        <v>-7100</v>
      </c>
      <c r="D31" s="18">
        <f>D13-D27</f>
        <v>1700</v>
      </c>
      <c r="E31" s="33">
        <f>(D31-C31)/C31</f>
        <v>-1.2394366197183098</v>
      </c>
      <c r="F31" s="12"/>
    </row>
    <row r="32" spans="1:6" ht="15.75" customHeight="1">
      <c r="A32" s="12"/>
      <c r="D32" s="34"/>
      <c r="E32" s="35"/>
      <c r="F32" s="12"/>
    </row>
    <row r="33" spans="1:6" ht="15.75" customHeight="1">
      <c r="A33" s="12"/>
      <c r="B33" s="12"/>
      <c r="C33" s="34"/>
      <c r="D33" s="34"/>
      <c r="E33" s="35"/>
      <c r="F33" s="12"/>
    </row>
    <row r="34" spans="1:6" ht="15.75" customHeight="1">
      <c r="A34" s="12"/>
      <c r="B34" s="12"/>
      <c r="C34" s="12"/>
      <c r="D34" s="12"/>
      <c r="E34" s="12"/>
      <c r="F34" s="12"/>
    </row>
    <row r="35" spans="1:6" ht="15.75" customHeight="1">
      <c r="A35" s="12"/>
      <c r="B35" s="12"/>
      <c r="C35" s="12"/>
      <c r="D35" s="12"/>
      <c r="E35" s="12"/>
      <c r="F35" s="12"/>
    </row>
  </sheetData>
  <sheetProtection/>
  <mergeCells count="4">
    <mergeCell ref="A30:B30"/>
    <mergeCell ref="A31:B31"/>
    <mergeCell ref="C1:D1"/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15"/>
  <sheetViews>
    <sheetView zoomScalePageLayoutView="0" workbookViewId="0" topLeftCell="A1">
      <selection activeCell="G34" sqref="G34"/>
    </sheetView>
  </sheetViews>
  <sheetFormatPr defaultColWidth="14.421875" defaultRowHeight="15.75" customHeight="1"/>
  <cols>
    <col min="1" max="4" width="14.421875" style="0" customWidth="1"/>
    <col min="5" max="5" width="17.28125" style="0" customWidth="1"/>
    <col min="6" max="6" width="17.8515625" style="0" customWidth="1"/>
  </cols>
  <sheetData>
    <row r="1" spans="1:6" ht="15.75" customHeight="1">
      <c r="A1" s="47" t="s">
        <v>0</v>
      </c>
      <c r="B1" s="41"/>
      <c r="C1" s="45" t="s">
        <v>3</v>
      </c>
      <c r="D1" s="41"/>
      <c r="E1" s="46" t="s">
        <v>5</v>
      </c>
      <c r="F1" s="41"/>
    </row>
    <row r="2" ht="12.75"/>
    <row r="3" spans="1:13" ht="25.5">
      <c r="A3" s="36" t="s">
        <v>6</v>
      </c>
      <c r="B3" s="36" t="s">
        <v>7</v>
      </c>
      <c r="C3" s="37" t="s">
        <v>8</v>
      </c>
      <c r="D3" s="38" t="s">
        <v>9</v>
      </c>
      <c r="E3" s="37" t="s">
        <v>10</v>
      </c>
      <c r="F3" s="39" t="s">
        <v>11</v>
      </c>
      <c r="G3" s="2" t="s">
        <v>12</v>
      </c>
      <c r="H3" s="3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1:13" ht="15.75" customHeight="1">
      <c r="A4" s="4">
        <v>5</v>
      </c>
      <c r="B4" s="4" t="s">
        <v>19</v>
      </c>
      <c r="C4" s="5">
        <v>42370</v>
      </c>
      <c r="D4" s="4">
        <v>400</v>
      </c>
      <c r="E4" s="6">
        <v>55</v>
      </c>
      <c r="F4" s="6">
        <v>62.25</v>
      </c>
      <c r="G4" s="7">
        <f>D4*E4</f>
        <v>22000</v>
      </c>
      <c r="H4" s="7">
        <f>D4*F4</f>
        <v>24900</v>
      </c>
      <c r="I4" s="7">
        <f>H4-G4</f>
        <v>2900</v>
      </c>
      <c r="J4" s="6">
        <v>1581</v>
      </c>
      <c r="K4" s="8"/>
      <c r="L4" s="7"/>
      <c r="M4" s="9"/>
    </row>
    <row r="5" spans="1:13" ht="15.75" customHeight="1">
      <c r="A5" s="10"/>
      <c r="B5" s="10"/>
      <c r="C5" s="5">
        <v>42522</v>
      </c>
      <c r="D5" s="4">
        <v>400</v>
      </c>
      <c r="E5" s="6">
        <v>48</v>
      </c>
      <c r="F5" s="6">
        <v>62.25</v>
      </c>
      <c r="G5" s="7">
        <f>D5*E5</f>
        <v>19200</v>
      </c>
      <c r="H5" s="7">
        <f>D5*F5</f>
        <v>24900</v>
      </c>
      <c r="I5" s="7">
        <f>H5-G5</f>
        <v>5700</v>
      </c>
      <c r="J5" s="6">
        <v>620</v>
      </c>
      <c r="K5" s="8"/>
      <c r="L5" s="7"/>
      <c r="M5" s="9"/>
    </row>
    <row r="6" spans="1:13" ht="15.75" customHeight="1">
      <c r="A6" s="4">
        <v>11</v>
      </c>
      <c r="B6" s="4" t="s">
        <v>20</v>
      </c>
      <c r="C6" s="5">
        <v>42339</v>
      </c>
      <c r="D6" s="4">
        <v>500</v>
      </c>
      <c r="E6" s="6">
        <v>147.5</v>
      </c>
      <c r="F6" s="6">
        <v>144.3</v>
      </c>
      <c r="G6" s="7">
        <f>D6*E6</f>
        <v>73750</v>
      </c>
      <c r="H6" s="7">
        <f>D6*F6</f>
        <v>72150</v>
      </c>
      <c r="I6" s="7">
        <f>H6-G6</f>
        <v>-1600</v>
      </c>
      <c r="J6" s="6">
        <v>4350</v>
      </c>
      <c r="K6" s="8"/>
      <c r="L6" s="7"/>
      <c r="M6" s="9"/>
    </row>
    <row r="7" spans="1:13" ht="15.75" customHeight="1">
      <c r="A7" s="4">
        <v>941</v>
      </c>
      <c r="B7" s="4" t="s">
        <v>21</v>
      </c>
      <c r="C7" s="5">
        <v>42370</v>
      </c>
      <c r="D7" s="4">
        <v>500</v>
      </c>
      <c r="E7" s="6">
        <v>80</v>
      </c>
      <c r="F7" s="6">
        <v>90</v>
      </c>
      <c r="G7" s="7">
        <f>D7*E7</f>
        <v>40000</v>
      </c>
      <c r="H7" s="7"/>
      <c r="I7" s="7"/>
      <c r="J7" s="11"/>
      <c r="K7" s="5">
        <v>42461</v>
      </c>
      <c r="L7" s="7">
        <f>D7*F7</f>
        <v>45000</v>
      </c>
      <c r="M7" s="9"/>
    </row>
    <row r="8" spans="1:13" ht="15.75" customHeight="1">
      <c r="A8" s="4">
        <v>2388</v>
      </c>
      <c r="B8" s="4" t="s">
        <v>22</v>
      </c>
      <c r="C8" s="5">
        <v>42339</v>
      </c>
      <c r="D8" s="4">
        <v>2000</v>
      </c>
      <c r="E8" s="6">
        <v>23.7</v>
      </c>
      <c r="F8" s="6">
        <v>29</v>
      </c>
      <c r="G8" s="7">
        <f>D8*E8</f>
        <v>47400</v>
      </c>
      <c r="H8" s="7"/>
      <c r="I8" s="7"/>
      <c r="J8" s="11"/>
      <c r="K8" s="5">
        <v>42675</v>
      </c>
      <c r="L8" s="7">
        <f>D8*F8</f>
        <v>58000</v>
      </c>
      <c r="M8" s="9"/>
    </row>
    <row r="9" spans="1:13" ht="15.75" customHeight="1">
      <c r="A9" s="13" t="s">
        <v>23</v>
      </c>
      <c r="B9" s="7"/>
      <c r="C9" s="7"/>
      <c r="D9" s="7"/>
      <c r="E9" s="7"/>
      <c r="F9" s="7"/>
      <c r="G9" s="7">
        <f>SUM(G4:G8)</f>
        <v>202350</v>
      </c>
      <c r="H9" s="7">
        <f>SUM(H4:H8)</f>
        <v>121950</v>
      </c>
      <c r="I9" s="7">
        <f>SUM(I4:I8)</f>
        <v>7000</v>
      </c>
      <c r="J9" s="7">
        <f>SUM(J4:J8)</f>
        <v>6551</v>
      </c>
      <c r="K9" s="7"/>
      <c r="L9" s="7">
        <f>SUM(L4:L8)</f>
        <v>103000</v>
      </c>
      <c r="M9" s="9"/>
    </row>
    <row r="10" spans="1:12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3" ht="15.75" customHeight="1">
      <c r="A11" s="7"/>
      <c r="B11" s="7"/>
      <c r="C11" s="7"/>
      <c r="D11" s="7"/>
      <c r="E11" s="7"/>
      <c r="F11" s="7"/>
      <c r="G11" s="7"/>
      <c r="H11" s="17" t="s">
        <v>33</v>
      </c>
      <c r="I11" s="7"/>
      <c r="J11" s="7"/>
      <c r="K11" s="7"/>
      <c r="L11" s="7"/>
      <c r="M11" s="3" t="s">
        <v>29</v>
      </c>
    </row>
    <row r="12" spans="1:13" ht="15.75" customHeight="1">
      <c r="A12" s="7"/>
      <c r="B12" s="7"/>
      <c r="C12" s="7"/>
      <c r="D12" s="7"/>
      <c r="E12" s="7"/>
      <c r="F12" s="7"/>
      <c r="G12" s="7">
        <f>G9</f>
        <v>202350</v>
      </c>
      <c r="H12" s="22">
        <f>H9+L9</f>
        <v>224950</v>
      </c>
      <c r="I12" s="7"/>
      <c r="J12" s="7"/>
      <c r="K12" s="7"/>
      <c r="L12" s="7"/>
      <c r="M12" s="24">
        <f>(H12-G12)/G12</f>
        <v>0.11168766987892266</v>
      </c>
    </row>
    <row r="13" spans="1:13" ht="15.75" customHeight="1">
      <c r="A13" s="7"/>
      <c r="B13" s="7"/>
      <c r="C13" s="7"/>
      <c r="D13" s="7"/>
      <c r="E13" s="7"/>
      <c r="F13" s="25" t="s">
        <v>57</v>
      </c>
      <c r="G13" s="26">
        <v>21914</v>
      </c>
      <c r="H13" s="26">
        <v>22000</v>
      </c>
      <c r="I13" s="7"/>
      <c r="J13" s="7"/>
      <c r="K13" s="7"/>
      <c r="L13" s="7"/>
      <c r="M13" s="28">
        <f>(H13-G13)/G13</f>
        <v>0.003924431870037419</v>
      </c>
    </row>
    <row r="14" spans="1:12" ht="15.75" customHeight="1">
      <c r="A14" s="13" t="s">
        <v>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/>
  <mergeCells count="3">
    <mergeCell ref="C1:D1"/>
    <mergeCell ref="E1:F1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iMoney Focus</dc:creator>
  <cp:keywords/>
  <dc:description/>
  <cp:lastModifiedBy>Windows User</cp:lastModifiedBy>
  <dcterms:created xsi:type="dcterms:W3CDTF">2017-01-03T06:26:18Z</dcterms:created>
  <dcterms:modified xsi:type="dcterms:W3CDTF">2017-01-03T09:27:32Z</dcterms:modified>
  <cp:category/>
  <cp:version/>
  <cp:contentType/>
  <cp:contentStatus/>
</cp:coreProperties>
</file>